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Tasarruf Hesaplama" sheetId="1" r:id="rId1"/>
  </sheets>
  <definedNames>
    <definedName name="_xlnm.Print_Area" localSheetId="0">'Tasarruf Hesaplama'!$A$1:$N$88</definedName>
  </definedNames>
  <calcPr fullCalcOnLoad="1"/>
</workbook>
</file>

<file path=xl/sharedStrings.xml><?xml version="1.0" encoding="utf-8"?>
<sst xmlns="http://schemas.openxmlformats.org/spreadsheetml/2006/main" count="46" uniqueCount="33">
  <si>
    <t>Toplam Yıllık Elektrik Ödemesi</t>
  </si>
  <si>
    <t>Elektrik Birim Maliyet (Kw/Saat)</t>
  </si>
  <si>
    <t>Kayıplarla birlikte 1 Ampul için Toplam Tüketim (Watt)</t>
  </si>
  <si>
    <t>Armatür Adeti</t>
  </si>
  <si>
    <t>Kullanım Saat / Gün</t>
  </si>
  <si>
    <t>Yıldaki gün</t>
  </si>
  <si>
    <t>Toplam Yıllık Kw kullanımı</t>
  </si>
  <si>
    <t>1. Yıl Toplam Kazanç</t>
  </si>
  <si>
    <t>5.Yıl Toplam Kazanç</t>
  </si>
  <si>
    <t>10. Yıl Toplam Kazanç</t>
  </si>
  <si>
    <t>Yatırım Geri Dönüş süresi</t>
  </si>
  <si>
    <t>Toplam Elektrik Tasarrufu</t>
  </si>
  <si>
    <t>Toplam 5 Yıllık Elektrik Ödemesi</t>
  </si>
  <si>
    <t>Toplam 10 Yıllık Elektrik Ödemesi</t>
  </si>
  <si>
    <t xml:space="preserve"> LED AYDINLATMA KAZANÇ HESAPLAMASI</t>
  </si>
  <si>
    <t>Armatür Birim Maliyet ( TL )</t>
  </si>
  <si>
    <t>Armatür Birim Maliyet (TL)</t>
  </si>
  <si>
    <t xml:space="preserve">       Ekonomik Kazanç</t>
  </si>
  <si>
    <t xml:space="preserve">         Çevreci Kazanç</t>
  </si>
  <si>
    <t>Tahmini Ömür</t>
  </si>
  <si>
    <t>Toplam Yatırım Tutarı</t>
  </si>
  <si>
    <t>Ampul Değişim Maliyeti</t>
  </si>
  <si>
    <t>Ampul Değişim Maliyet 10.000 Saatte</t>
  </si>
  <si>
    <t>Toplam Yıllık Ampul Değişim Maliyeti</t>
  </si>
  <si>
    <t>Toplam 5 Yıllık Ampul Değişim Maliyeti</t>
  </si>
  <si>
    <t>Toplam 10 Yıllık Ampul Değişim Maliyeti</t>
  </si>
  <si>
    <t xml:space="preserve">Yıllık Azaltılan CO2 Salınımı </t>
  </si>
  <si>
    <t>5.Yıl Toplam azaltılan CO2 Salınımı</t>
  </si>
  <si>
    <t>10.Yıl Toplam azaltılan CO2 Salınımı</t>
  </si>
  <si>
    <t>Yıl</t>
  </si>
  <si>
    <t xml:space="preserve">ÖNERİLEN LIGHTMASTER LED  </t>
  </si>
  <si>
    <t xml:space="preserve">Mevcut Durum  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</si>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</sst>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TRY&quot;#,##0.00_);[Red]\(&quot;TRY&quot;#,##0.00\)"/>
    <numFmt numFmtId="181" formatCode="#,##0\ \K\w\h"/>
    <numFmt numFmtId="182" formatCode="#,##0\ \T\L"/>
    <numFmt numFmtId="183" formatCode="#,##0\ \K\i\l\o"/>
    <numFmt numFmtId="184" formatCode="#,##0.0\ \M\t\h"/>
    <numFmt numFmtId="185" formatCode="#,##0.00\ \T\L"/>
    <numFmt numFmtId="186" formatCode="0\ \W"/>
    <numFmt numFmtId="187" formatCode="0.00\ \T\L"/>
    <numFmt numFmtId="188" formatCode="#,##0.000\ [$USD]"/>
    <numFmt numFmtId="189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Gill Sans MT Pro Medium"/>
      <family val="0"/>
    </font>
    <font>
      <sz val="10"/>
      <name val="Gill Sans MT Pro Medium"/>
      <family val="0"/>
    </font>
    <font>
      <b/>
      <sz val="10"/>
      <name val="Gill Sans MT Pro Medium"/>
      <family val="0"/>
    </font>
    <font>
      <sz val="8"/>
      <name val="Gill Sans MT Pro Medium"/>
      <family val="0"/>
    </font>
    <font>
      <sz val="8"/>
      <name val="Calibri"/>
      <family val="2"/>
    </font>
    <font>
      <sz val="9"/>
      <color indexed="56"/>
      <name val="Gill Sans MT Pro Medium"/>
      <family val="0"/>
    </font>
    <font>
      <sz val="9"/>
      <color indexed="60"/>
      <name val="Gill Sans MT Pro Medium"/>
      <family val="0"/>
    </font>
    <font>
      <sz val="7.55"/>
      <color indexed="8"/>
      <name val="Gill Sans MT Pro Medium"/>
      <family val="0"/>
    </font>
    <font>
      <sz val="7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Gill Sans MT Pro Medium"/>
      <family val="0"/>
    </font>
    <font>
      <b/>
      <sz val="9"/>
      <color indexed="8"/>
      <name val="Gill Sans MT Pro Medium"/>
      <family val="0"/>
    </font>
    <font>
      <sz val="10"/>
      <color indexed="49"/>
      <name val="Gill Sans MT Pro Medium"/>
      <family val="0"/>
    </font>
    <font>
      <sz val="10"/>
      <color indexed="10"/>
      <name val="Gill Sans MT Pro Medium"/>
      <family val="0"/>
    </font>
    <font>
      <sz val="10"/>
      <color indexed="8"/>
      <name val="Gill Sans MT Pro Medium"/>
      <family val="0"/>
    </font>
    <font>
      <b/>
      <sz val="10"/>
      <color indexed="8"/>
      <name val="Gill Sans MT Pro Medium"/>
      <family val="0"/>
    </font>
    <font>
      <sz val="11"/>
      <color indexed="8"/>
      <name val="Gill Sans MT Pro Medium"/>
      <family val="0"/>
    </font>
    <font>
      <b/>
      <sz val="10"/>
      <color indexed="21"/>
      <name val="Gill Sans MT Pro Medium"/>
      <family val="0"/>
    </font>
    <font>
      <b/>
      <sz val="10"/>
      <color indexed="30"/>
      <name val="Gill Sans MT Pro Medium"/>
      <family val="0"/>
    </font>
    <font>
      <sz val="10"/>
      <color indexed="21"/>
      <name val="Gill Sans MT Pro Medium"/>
      <family val="0"/>
    </font>
    <font>
      <sz val="10"/>
      <color indexed="63"/>
      <name val="Gill Sans MT Pro Medium"/>
      <family val="0"/>
    </font>
    <font>
      <sz val="10"/>
      <color indexed="63"/>
      <name val="Calibri"/>
      <family val="2"/>
    </font>
    <font>
      <b/>
      <sz val="9"/>
      <color indexed="49"/>
      <name val="Gill Sans MT Pro Medium"/>
      <family val="0"/>
    </font>
    <font>
      <b/>
      <sz val="12"/>
      <color indexed="62"/>
      <name val="Gill Sans MT Pro Medium"/>
      <family val="0"/>
    </font>
    <font>
      <b/>
      <sz val="11"/>
      <color indexed="9"/>
      <name val="Gill Sans MT Pro Medium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Gill Sans MT Pro Medium"/>
      <family val="0"/>
    </font>
    <font>
      <b/>
      <sz val="9"/>
      <color theme="1"/>
      <name val="Gill Sans MT Pro Medium"/>
      <family val="0"/>
    </font>
    <font>
      <sz val="10"/>
      <color theme="3" tint="0.39998000860214233"/>
      <name val="Gill Sans MT Pro Medium"/>
      <family val="0"/>
    </font>
    <font>
      <sz val="10"/>
      <color rgb="FFFF0000"/>
      <name val="Gill Sans MT Pro Medium"/>
      <family val="0"/>
    </font>
    <font>
      <sz val="10"/>
      <color theme="1"/>
      <name val="Gill Sans MT Pro Medium"/>
      <family val="0"/>
    </font>
    <font>
      <b/>
      <sz val="10"/>
      <color theme="1"/>
      <name val="Gill Sans MT Pro Medium"/>
      <family val="0"/>
    </font>
    <font>
      <sz val="11"/>
      <color theme="1"/>
      <name val="Gill Sans MT Pro Medium"/>
      <family val="0"/>
    </font>
    <font>
      <b/>
      <sz val="10"/>
      <color rgb="FF00B050"/>
      <name val="Gill Sans MT Pro Medium"/>
      <family val="0"/>
    </font>
    <font>
      <b/>
      <sz val="10"/>
      <color rgb="FF0070C0"/>
      <name val="Gill Sans MT Pro Medium"/>
      <family val="0"/>
    </font>
    <font>
      <sz val="10"/>
      <color rgb="FF00B050"/>
      <name val="Gill Sans MT Pro Medium"/>
      <family val="0"/>
    </font>
    <font>
      <sz val="10"/>
      <color rgb="FF444444"/>
      <name val="Gill Sans MT Pro Medium"/>
      <family val="0"/>
    </font>
    <font>
      <sz val="10"/>
      <color theme="1"/>
      <name val="Calibri"/>
      <family val="2"/>
    </font>
    <font>
      <sz val="10"/>
      <color rgb="FF444444"/>
      <name val="Calibri"/>
      <family val="2"/>
    </font>
    <font>
      <b/>
      <sz val="9"/>
      <color theme="3" tint="0.39998000860214233"/>
      <name val="Gill Sans MT Pro Medium"/>
      <family val="0"/>
    </font>
    <font>
      <b/>
      <sz val="12"/>
      <color rgb="FF173F65"/>
      <name val="Gill Sans MT Pro Medium"/>
      <family val="0"/>
    </font>
    <font>
      <b/>
      <sz val="11"/>
      <color theme="0"/>
      <name val="Gill Sans MT Pro Medium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3F6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0" xfId="47" applyFont="1">
      <alignment/>
      <protection/>
    </xf>
    <xf numFmtId="0" fontId="3" fillId="33" borderId="0" xfId="47" applyFont="1" applyFill="1">
      <alignment/>
      <protection/>
    </xf>
    <xf numFmtId="0" fontId="69" fillId="33" borderId="0" xfId="47" applyFont="1" applyFill="1" applyBorder="1" applyProtection="1">
      <alignment/>
      <protection hidden="1"/>
    </xf>
    <xf numFmtId="0" fontId="70" fillId="33" borderId="0" xfId="47" applyFont="1" applyFill="1" applyBorder="1" applyAlignment="1" applyProtection="1">
      <alignment/>
      <protection hidden="1"/>
    </xf>
    <xf numFmtId="0" fontId="71" fillId="33" borderId="0" xfId="47" applyFont="1" applyFill="1" applyBorder="1" applyAlignment="1" applyProtection="1">
      <alignment/>
      <protection hidden="1"/>
    </xf>
    <xf numFmtId="0" fontId="3" fillId="0" borderId="0" xfId="47" applyFont="1" applyBorder="1">
      <alignment/>
      <protection/>
    </xf>
    <xf numFmtId="0" fontId="3" fillId="33" borderId="0" xfId="47" applyFont="1" applyFill="1" applyBorder="1">
      <alignment/>
      <protection/>
    </xf>
    <xf numFmtId="0" fontId="70" fillId="33" borderId="10" xfId="47" applyFont="1" applyFill="1" applyBorder="1" applyAlignment="1">
      <alignment/>
      <protection/>
    </xf>
    <xf numFmtId="183" fontId="71" fillId="33" borderId="0" xfId="47" applyNumberFormat="1" applyFont="1" applyFill="1" applyBorder="1" applyAlignment="1">
      <alignment/>
      <protection/>
    </xf>
    <xf numFmtId="0" fontId="4" fillId="33" borderId="0" xfId="47" applyFont="1" applyFill="1" applyBorder="1">
      <alignment/>
      <protection/>
    </xf>
    <xf numFmtId="0" fontId="72" fillId="33" borderId="0" xfId="47" applyFont="1" applyFill="1" applyBorder="1" applyAlignment="1" applyProtection="1">
      <alignment/>
      <protection hidden="1"/>
    </xf>
    <xf numFmtId="0" fontId="73" fillId="33" borderId="0" xfId="47" applyFont="1" applyFill="1" applyBorder="1" applyAlignment="1" applyProtection="1">
      <alignment/>
      <protection hidden="1"/>
    </xf>
    <xf numFmtId="0" fontId="5" fillId="33" borderId="0" xfId="47" applyFont="1" applyFill="1" applyBorder="1">
      <alignment/>
      <protection/>
    </xf>
    <xf numFmtId="182" fontId="73" fillId="33" borderId="0" xfId="47" applyNumberFormat="1" applyFont="1" applyFill="1" applyBorder="1" applyAlignment="1">
      <alignment/>
      <protection/>
    </xf>
    <xf numFmtId="9" fontId="73" fillId="33" borderId="0" xfId="47" applyNumberFormat="1" applyFont="1" applyFill="1" applyBorder="1" applyAlignment="1" applyProtection="1">
      <alignment horizontal="right"/>
      <protection hidden="1"/>
    </xf>
    <xf numFmtId="0" fontId="74" fillId="33" borderId="11" xfId="47" applyFont="1" applyFill="1" applyBorder="1" applyAlignment="1">
      <alignment/>
      <protection/>
    </xf>
    <xf numFmtId="0" fontId="74" fillId="33" borderId="12" xfId="47" applyFont="1" applyFill="1" applyBorder="1" applyAlignment="1">
      <alignment/>
      <protection/>
    </xf>
    <xf numFmtId="0" fontId="75" fillId="33" borderId="12" xfId="47" applyFont="1" applyFill="1" applyBorder="1" applyAlignment="1">
      <alignment/>
      <protection/>
    </xf>
    <xf numFmtId="3" fontId="75" fillId="33" borderId="13" xfId="47" applyNumberFormat="1" applyFont="1" applyFill="1" applyBorder="1" applyProtection="1">
      <alignment/>
      <protection hidden="1" locked="0"/>
    </xf>
    <xf numFmtId="0" fontId="76" fillId="33" borderId="0" xfId="47" applyFont="1" applyFill="1" applyBorder="1">
      <alignment/>
      <protection/>
    </xf>
    <xf numFmtId="3" fontId="75" fillId="33" borderId="13" xfId="47" applyNumberFormat="1" applyFont="1" applyFill="1" applyBorder="1" applyProtection="1">
      <alignment/>
      <protection hidden="1"/>
    </xf>
    <xf numFmtId="0" fontId="74" fillId="33" borderId="14" xfId="47" applyFont="1" applyFill="1" applyBorder="1" applyAlignment="1">
      <alignment/>
      <protection/>
    </xf>
    <xf numFmtId="0" fontId="74" fillId="33" borderId="0" xfId="47" applyFont="1" applyFill="1" applyBorder="1" applyAlignment="1">
      <alignment/>
      <protection/>
    </xf>
    <xf numFmtId="0" fontId="75" fillId="33" borderId="0" xfId="47" applyFont="1" applyFill="1" applyBorder="1" applyAlignment="1">
      <alignment/>
      <protection/>
    </xf>
    <xf numFmtId="3" fontId="75" fillId="33" borderId="15" xfId="47" applyNumberFormat="1" applyFont="1" applyFill="1" applyBorder="1" applyProtection="1">
      <alignment/>
      <protection hidden="1" locked="0"/>
    </xf>
    <xf numFmtId="1" fontId="75" fillId="33" borderId="15" xfId="47" applyNumberFormat="1" applyFont="1" applyFill="1" applyBorder="1" applyProtection="1">
      <alignment/>
      <protection hidden="1" locked="0"/>
    </xf>
    <xf numFmtId="3" fontId="75" fillId="33" borderId="15" xfId="47" applyNumberFormat="1" applyFont="1" applyFill="1" applyBorder="1" applyProtection="1">
      <alignment/>
      <protection hidden="1"/>
    </xf>
    <xf numFmtId="186" fontId="75" fillId="33" borderId="15" xfId="47" applyNumberFormat="1" applyFont="1" applyFill="1" applyBorder="1" applyProtection="1">
      <alignment/>
      <protection hidden="1" locked="0"/>
    </xf>
    <xf numFmtId="185" fontId="75" fillId="33" borderId="15" xfId="47" applyNumberFormat="1" applyFont="1" applyFill="1" applyBorder="1" applyProtection="1">
      <alignment/>
      <protection hidden="1" locked="0"/>
    </xf>
    <xf numFmtId="185" fontId="75" fillId="33" borderId="15" xfId="47" applyNumberFormat="1" applyFont="1" applyFill="1" applyBorder="1" applyProtection="1">
      <alignment/>
      <protection hidden="1"/>
    </xf>
    <xf numFmtId="0" fontId="74" fillId="33" borderId="16" xfId="47" applyFont="1" applyFill="1" applyBorder="1" applyAlignment="1" applyProtection="1">
      <alignment/>
      <protection hidden="1"/>
    </xf>
    <xf numFmtId="0" fontId="74" fillId="33" borderId="10" xfId="47" applyFont="1" applyFill="1" applyBorder="1" applyAlignment="1" applyProtection="1">
      <alignment/>
      <protection hidden="1"/>
    </xf>
    <xf numFmtId="0" fontId="75" fillId="33" borderId="10" xfId="47" applyFont="1" applyFill="1" applyBorder="1" applyAlignment="1" applyProtection="1">
      <alignment/>
      <protection hidden="1"/>
    </xf>
    <xf numFmtId="187" fontId="75" fillId="33" borderId="17" xfId="47" applyNumberFormat="1" applyFont="1" applyFill="1" applyBorder="1" applyProtection="1">
      <alignment/>
      <protection hidden="1" locked="0"/>
    </xf>
    <xf numFmtId="0" fontId="76" fillId="33" borderId="0" xfId="47" applyFont="1" applyFill="1" applyBorder="1" applyProtection="1">
      <alignment/>
      <protection hidden="1"/>
    </xf>
    <xf numFmtId="0" fontId="75" fillId="33" borderId="10" xfId="47" applyFont="1" applyFill="1" applyBorder="1" applyAlignment="1">
      <alignment/>
      <protection/>
    </xf>
    <xf numFmtId="0" fontId="76" fillId="33" borderId="14" xfId="47" applyFont="1" applyFill="1" applyBorder="1" applyAlignment="1" applyProtection="1">
      <alignment/>
      <protection hidden="1"/>
    </xf>
    <xf numFmtId="0" fontId="76" fillId="33" borderId="0" xfId="47" applyFont="1" applyFill="1" applyBorder="1" applyAlignment="1" applyProtection="1">
      <alignment/>
      <protection hidden="1"/>
    </xf>
    <xf numFmtId="0" fontId="77" fillId="33" borderId="0" xfId="47" applyFont="1" applyFill="1" applyBorder="1" applyAlignment="1" applyProtection="1">
      <alignment/>
      <protection hidden="1"/>
    </xf>
    <xf numFmtId="181" fontId="77" fillId="33" borderId="15" xfId="47" applyNumberFormat="1" applyFont="1" applyFill="1" applyBorder="1" applyProtection="1">
      <alignment/>
      <protection hidden="1"/>
    </xf>
    <xf numFmtId="0" fontId="76" fillId="33" borderId="14" xfId="47" applyFont="1" applyFill="1" applyBorder="1" applyAlignment="1">
      <alignment/>
      <protection/>
    </xf>
    <xf numFmtId="0" fontId="76" fillId="33" borderId="0" xfId="47" applyFont="1" applyFill="1" applyBorder="1" applyAlignment="1">
      <alignment/>
      <protection/>
    </xf>
    <xf numFmtId="0" fontId="77" fillId="33" borderId="0" xfId="47" applyFont="1" applyFill="1" applyBorder="1" applyAlignment="1">
      <alignment/>
      <protection/>
    </xf>
    <xf numFmtId="182" fontId="77" fillId="33" borderId="15" xfId="47" applyNumberFormat="1" applyFont="1" applyFill="1" applyBorder="1" applyProtection="1">
      <alignment/>
      <protection hidden="1"/>
    </xf>
    <xf numFmtId="0" fontId="76" fillId="33" borderId="18" xfId="47" applyFont="1" applyFill="1" applyBorder="1" applyAlignment="1" applyProtection="1">
      <alignment/>
      <protection hidden="1"/>
    </xf>
    <xf numFmtId="0" fontId="6" fillId="33" borderId="19" xfId="47" applyFont="1" applyFill="1" applyBorder="1">
      <alignment/>
      <protection/>
    </xf>
    <xf numFmtId="182" fontId="77" fillId="33" borderId="20" xfId="47" applyNumberFormat="1" applyFont="1" applyFill="1" applyBorder="1" applyProtection="1">
      <alignment/>
      <protection hidden="1"/>
    </xf>
    <xf numFmtId="0" fontId="78" fillId="33" borderId="0" xfId="47" applyFont="1" applyFill="1" applyBorder="1" applyAlignment="1">
      <alignment vertical="center"/>
      <protection/>
    </xf>
    <xf numFmtId="0" fontId="2" fillId="0" borderId="0" xfId="47" applyFont="1">
      <alignment/>
      <protection/>
    </xf>
    <xf numFmtId="0" fontId="6" fillId="33" borderId="0" xfId="47" applyFont="1" applyFill="1" applyBorder="1">
      <alignment/>
      <protection/>
    </xf>
    <xf numFmtId="0" fontId="2" fillId="33" borderId="0" xfId="47" applyFont="1" applyFill="1" applyBorder="1">
      <alignment/>
      <protection/>
    </xf>
    <xf numFmtId="183" fontId="77" fillId="33" borderId="0" xfId="47" applyNumberFormat="1" applyFont="1" applyFill="1" applyBorder="1" applyAlignment="1">
      <alignment/>
      <protection/>
    </xf>
    <xf numFmtId="0" fontId="76" fillId="0" borderId="0" xfId="0" applyFont="1" applyAlignment="1">
      <alignment/>
    </xf>
    <xf numFmtId="182" fontId="77" fillId="33" borderId="0" xfId="47" applyNumberFormat="1" applyFont="1" applyFill="1" applyBorder="1" applyAlignment="1">
      <alignment/>
      <protection/>
    </xf>
    <xf numFmtId="9" fontId="77" fillId="33" borderId="0" xfId="47" applyNumberFormat="1" applyFont="1" applyFill="1" applyBorder="1" applyAlignment="1" applyProtection="1">
      <alignment horizontal="right"/>
      <protection hidden="1"/>
    </xf>
    <xf numFmtId="0" fontId="6" fillId="33" borderId="0" xfId="47" applyFont="1" applyFill="1">
      <alignment/>
      <protection/>
    </xf>
    <xf numFmtId="0" fontId="77" fillId="33" borderId="21" xfId="47" applyFont="1" applyFill="1" applyBorder="1" applyAlignment="1" applyProtection="1">
      <alignment/>
      <protection hidden="1"/>
    </xf>
    <xf numFmtId="0" fontId="6" fillId="33" borderId="22" xfId="47" applyFont="1" applyFill="1" applyBorder="1">
      <alignment/>
      <protection/>
    </xf>
    <xf numFmtId="9" fontId="77" fillId="33" borderId="22" xfId="47" applyNumberFormat="1" applyFont="1" applyFill="1" applyBorder="1" applyAlignment="1" applyProtection="1">
      <alignment horizontal="right"/>
      <protection hidden="1"/>
    </xf>
    <xf numFmtId="10" fontId="75" fillId="33" borderId="23" xfId="47" applyNumberFormat="1" applyFont="1" applyFill="1" applyBorder="1" applyAlignment="1">
      <alignment/>
      <protection/>
    </xf>
    <xf numFmtId="0" fontId="77" fillId="33" borderId="24" xfId="47" applyFont="1" applyFill="1" applyBorder="1" applyAlignment="1" applyProtection="1">
      <alignment/>
      <protection hidden="1"/>
    </xf>
    <xf numFmtId="0" fontId="6" fillId="33" borderId="25" xfId="47" applyFont="1" applyFill="1" applyBorder="1">
      <alignment/>
      <protection/>
    </xf>
    <xf numFmtId="9" fontId="77" fillId="33" borderId="25" xfId="47" applyNumberFormat="1" applyFont="1" applyFill="1" applyBorder="1" applyAlignment="1" applyProtection="1">
      <alignment horizontal="right"/>
      <protection hidden="1"/>
    </xf>
    <xf numFmtId="184" fontId="75" fillId="33" borderId="26" xfId="47" applyNumberFormat="1" applyFont="1" applyFill="1" applyBorder="1" applyAlignment="1">
      <alignment/>
      <protection/>
    </xf>
    <xf numFmtId="182" fontId="75" fillId="33" borderId="26" xfId="47" applyNumberFormat="1" applyFont="1" applyFill="1" applyBorder="1" applyAlignment="1">
      <alignment/>
      <protection/>
    </xf>
    <xf numFmtId="0" fontId="77" fillId="33" borderId="18" xfId="47" applyFont="1" applyFill="1" applyBorder="1" applyAlignment="1" applyProtection="1">
      <alignment/>
      <protection hidden="1"/>
    </xf>
    <xf numFmtId="0" fontId="77" fillId="33" borderId="19" xfId="47" applyFont="1" applyFill="1" applyBorder="1" applyAlignment="1" applyProtection="1">
      <alignment/>
      <protection hidden="1"/>
    </xf>
    <xf numFmtId="9" fontId="77" fillId="33" borderId="19" xfId="47" applyNumberFormat="1" applyFont="1" applyFill="1" applyBorder="1" applyAlignment="1" applyProtection="1">
      <alignment horizontal="right"/>
      <protection hidden="1"/>
    </xf>
    <xf numFmtId="184" fontId="75" fillId="33" borderId="20" xfId="47" applyNumberFormat="1" applyFont="1" applyFill="1" applyBorder="1" applyAlignment="1">
      <alignment/>
      <protection/>
    </xf>
    <xf numFmtId="9" fontId="77" fillId="33" borderId="10" xfId="47" applyNumberFormat="1" applyFont="1" applyFill="1" applyBorder="1" applyAlignment="1" applyProtection="1">
      <alignment horizontal="right"/>
      <protection hidden="1"/>
    </xf>
    <xf numFmtId="0" fontId="79" fillId="33" borderId="10" xfId="47" applyFont="1" applyFill="1" applyBorder="1" applyAlignment="1" applyProtection="1">
      <alignment/>
      <protection hidden="1"/>
    </xf>
    <xf numFmtId="0" fontId="77" fillId="33" borderId="10" xfId="47" applyFont="1" applyFill="1" applyBorder="1" applyAlignment="1" applyProtection="1">
      <alignment/>
      <protection hidden="1"/>
    </xf>
    <xf numFmtId="0" fontId="7" fillId="33" borderId="10" xfId="47" applyFont="1" applyFill="1" applyBorder="1">
      <alignment/>
      <protection/>
    </xf>
    <xf numFmtId="0" fontId="7" fillId="33" borderId="0" xfId="47" applyFont="1" applyFill="1" applyBorder="1">
      <alignment/>
      <protection/>
    </xf>
    <xf numFmtId="0" fontId="80" fillId="33" borderId="10" xfId="47" applyFont="1" applyFill="1" applyBorder="1" applyAlignment="1" applyProtection="1">
      <alignment/>
      <protection hidden="1"/>
    </xf>
    <xf numFmtId="0" fontId="77" fillId="33" borderId="10" xfId="47" applyFont="1" applyFill="1" applyBorder="1" applyAlignment="1">
      <alignment/>
      <protection/>
    </xf>
    <xf numFmtId="0" fontId="6" fillId="0" borderId="0" xfId="47" applyFont="1" applyBorder="1">
      <alignment/>
      <protection/>
    </xf>
    <xf numFmtId="4" fontId="77" fillId="33" borderId="0" xfId="47" applyNumberFormat="1" applyFont="1" applyFill="1" applyBorder="1" applyAlignment="1">
      <alignment/>
      <protection/>
    </xf>
    <xf numFmtId="3" fontId="77" fillId="33" borderId="0" xfId="47" applyNumberFormat="1" applyFont="1" applyFill="1" applyBorder="1" applyAlignment="1" applyProtection="1">
      <alignment horizontal="right"/>
      <protection hidden="1"/>
    </xf>
    <xf numFmtId="2" fontId="77" fillId="33" borderId="0" xfId="47" applyNumberFormat="1" applyFont="1" applyFill="1" applyBorder="1" applyAlignment="1" applyProtection="1">
      <alignment horizontal="right"/>
      <protection hidden="1"/>
    </xf>
    <xf numFmtId="0" fontId="2" fillId="33" borderId="0" xfId="47" applyFont="1" applyFill="1">
      <alignment/>
      <protection/>
    </xf>
    <xf numFmtId="0" fontId="76" fillId="33" borderId="0" xfId="0" applyFont="1" applyFill="1" applyAlignment="1">
      <alignment/>
    </xf>
    <xf numFmtId="0" fontId="81" fillId="33" borderId="0" xfId="0" applyNumberFormat="1" applyFont="1" applyFill="1" applyBorder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82" fillId="33" borderId="0" xfId="0" applyFont="1" applyFill="1" applyAlignment="1">
      <alignment/>
    </xf>
    <xf numFmtId="0" fontId="81" fillId="33" borderId="0" xfId="0" applyFont="1" applyFill="1" applyAlignment="1">
      <alignment horizontal="center" vertical="center"/>
    </xf>
    <xf numFmtId="0" fontId="81" fillId="33" borderId="0" xfId="0" applyFont="1" applyFill="1" applyAlignment="1">
      <alignment/>
    </xf>
    <xf numFmtId="3" fontId="76" fillId="33" borderId="0" xfId="0" applyNumberFormat="1" applyFont="1" applyFill="1" applyAlignment="1">
      <alignment/>
    </xf>
    <xf numFmtId="188" fontId="76" fillId="33" borderId="0" xfId="0" applyNumberFormat="1" applyFont="1" applyFill="1" applyAlignment="1">
      <alignment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/>
    </xf>
    <xf numFmtId="3" fontId="83" fillId="33" borderId="0" xfId="0" applyNumberFormat="1" applyFont="1" applyFill="1" applyAlignment="1">
      <alignment/>
    </xf>
    <xf numFmtId="188" fontId="83" fillId="33" borderId="0" xfId="0" applyNumberFormat="1" applyFont="1" applyFill="1" applyAlignment="1">
      <alignment/>
    </xf>
    <xf numFmtId="0" fontId="8" fillId="33" borderId="0" xfId="47" applyFont="1" applyFill="1">
      <alignment/>
      <protection/>
    </xf>
    <xf numFmtId="180" fontId="3" fillId="33" borderId="0" xfId="47" applyNumberFormat="1" applyFont="1" applyFill="1">
      <alignment/>
      <protection/>
    </xf>
    <xf numFmtId="0" fontId="85" fillId="33" borderId="0" xfId="47" applyFont="1" applyFill="1" applyAlignment="1">
      <alignment wrapText="1"/>
      <protection/>
    </xf>
    <xf numFmtId="0" fontId="7" fillId="33" borderId="14" xfId="47" applyFont="1" applyFill="1" applyBorder="1" applyAlignment="1">
      <alignment vertical="center"/>
      <protection/>
    </xf>
    <xf numFmtId="0" fontId="7" fillId="33" borderId="0" xfId="47" applyFont="1" applyFill="1" applyBorder="1" applyAlignment="1">
      <alignment vertical="center"/>
      <protection/>
    </xf>
    <xf numFmtId="189" fontId="4" fillId="33" borderId="27" xfId="47" applyNumberFormat="1" applyFont="1" applyFill="1" applyBorder="1" applyAlignment="1">
      <alignment vertical="center"/>
      <protection/>
    </xf>
    <xf numFmtId="0" fontId="4" fillId="33" borderId="28" xfId="47" applyFont="1" applyFill="1" applyBorder="1" applyAlignment="1">
      <alignment vertical="center"/>
      <protection/>
    </xf>
    <xf numFmtId="0" fontId="4" fillId="33" borderId="0" xfId="47" applyFont="1" applyFill="1">
      <alignment/>
      <protection/>
    </xf>
    <xf numFmtId="0" fontId="3" fillId="33" borderId="0" xfId="47" applyFont="1" applyFill="1" applyAlignment="1">
      <alignment/>
      <protection/>
    </xf>
    <xf numFmtId="0" fontId="80" fillId="33" borderId="0" xfId="0" applyFont="1" applyFill="1" applyAlignment="1">
      <alignment horizontal="left"/>
    </xf>
    <xf numFmtId="0" fontId="86" fillId="33" borderId="0" xfId="47" applyFont="1" applyFill="1" applyBorder="1" applyAlignment="1">
      <alignment horizontal="center" vertical="center" wrapText="1"/>
      <protection/>
    </xf>
    <xf numFmtId="0" fontId="86" fillId="33" borderId="0" xfId="47" applyFont="1" applyFill="1" applyBorder="1" applyAlignment="1">
      <alignment horizontal="center" vertical="center"/>
      <protection/>
    </xf>
    <xf numFmtId="0" fontId="69" fillId="33" borderId="0" xfId="47" applyFont="1" applyFill="1" applyBorder="1" applyAlignment="1">
      <alignment/>
      <protection/>
    </xf>
    <xf numFmtId="0" fontId="77" fillId="33" borderId="0" xfId="47" applyFont="1" applyFill="1" applyBorder="1" applyAlignment="1" applyProtection="1">
      <alignment/>
      <protection hidden="1"/>
    </xf>
    <xf numFmtId="0" fontId="76" fillId="33" borderId="0" xfId="47" applyFont="1" applyFill="1" applyBorder="1" applyAlignment="1">
      <alignment/>
      <protection/>
    </xf>
    <xf numFmtId="0" fontId="69" fillId="33" borderId="0" xfId="47" applyFont="1" applyFill="1" applyBorder="1" applyAlignment="1" applyProtection="1">
      <alignment/>
      <protection hidden="1"/>
    </xf>
    <xf numFmtId="0" fontId="87" fillId="34" borderId="11" xfId="47" applyFont="1" applyFill="1" applyBorder="1" applyAlignment="1">
      <alignment horizontal="center" vertical="center"/>
      <protection/>
    </xf>
    <xf numFmtId="0" fontId="87" fillId="34" borderId="12" xfId="47" applyFont="1" applyFill="1" applyBorder="1" applyAlignment="1">
      <alignment horizontal="center" vertical="center"/>
      <protection/>
    </xf>
    <xf numFmtId="0" fontId="87" fillId="34" borderId="13" xfId="47" applyFont="1" applyFill="1" applyBorder="1" applyAlignment="1">
      <alignment horizontal="center" vertical="center"/>
      <protection/>
    </xf>
    <xf numFmtId="0" fontId="87" fillId="34" borderId="29" xfId="47" applyFont="1" applyFill="1" applyBorder="1" applyAlignment="1">
      <alignment horizontal="center" vertical="center"/>
      <protection/>
    </xf>
    <xf numFmtId="0" fontId="87" fillId="34" borderId="30" xfId="47" applyFont="1" applyFill="1" applyBorder="1" applyAlignment="1">
      <alignment horizontal="center" vertical="center"/>
      <protection/>
    </xf>
    <xf numFmtId="0" fontId="87" fillId="34" borderId="31" xfId="47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Yıllık Toplam Enerji Tüketimi</a:t>
            </a:r>
          </a:p>
        </c:rich>
      </c:tx>
      <c:layout>
        <c:manualLayout>
          <c:xMode val="factor"/>
          <c:yMode val="factor"/>
          <c:x val="-0.008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5375"/>
          <c:w val="0.51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'Tasarruf Hesaplama'!$B$3:$F$3</c:f>
              <c:strCache>
                <c:ptCount val="1"/>
                <c:pt idx="0">
                  <c:v>Mevcut Durum  </c:v>
                </c:pt>
              </c:strCache>
            </c:strRef>
          </c:tx>
          <c:spPr>
            <a:solidFill>
              <a:srgbClr val="173F6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'Tasarruf Hesaplama'!$F$11</c:f>
              <c:numCache/>
            </c:numRef>
          </c:val>
        </c:ser>
        <c:ser>
          <c:idx val="1"/>
          <c:order val="1"/>
          <c:tx>
            <c:v>LED Önerilen</c:v>
          </c:tx>
          <c:spPr>
            <a:solidFill>
              <a:srgbClr val="CB1E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'Tasarruf Hesaplama'!$L$11</c:f>
              <c:numCache/>
            </c:numRef>
          </c:val>
        </c:ser>
        <c:overlap val="-25"/>
        <c:axId val="36066917"/>
        <c:axId val="56166798"/>
      </c:barChart>
      <c:catAx>
        <c:axId val="36066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</c:scaling>
        <c:axPos val="l"/>
        <c:delete val="1"/>
        <c:majorTickMark val="out"/>
        <c:minorTickMark val="none"/>
        <c:tickLblPos val="nextTo"/>
        <c:crossAx val="36066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"/>
          <c:y val="0.18525"/>
          <c:w val="0.9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YILLARA GÖRE KAZANÇ EĞRİSİ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4975"/>
          <c:w val="0.879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'Tasarruf Hesaplama'!#REF!</c:f>
              <c:strCache>
                <c:ptCount val="1"/>
                <c:pt idx="0">
                  <c:v>#BAŞV!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'Tasarruf Hesaplama'!#REF!</c:f>
            </c:strRef>
          </c:cat>
          <c:val>
            <c:numRef>
              <c:f>'Tasarruf Hesaplama'!#REF!</c:f>
            </c:numRef>
          </c:val>
          <c:smooth val="0"/>
        </c:ser>
        <c:ser>
          <c:idx val="1"/>
          <c:order val="1"/>
          <c:tx>
            <c:strRef>
              <c:f>'Tasarruf Hesaplama'!#REF!</c:f>
              <c:strCache>
                <c:ptCount val="1"/>
                <c:pt idx="0">
                  <c:v>#BAŞV!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'Tasarruf Hesaplama'!#REF!</c:f>
            </c:strRef>
          </c:cat>
          <c:val>
            <c:numRef>
              <c:f>'Tasarruf Hesaplama'!#REF!</c:f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35739135"/>
        <c:axId val="53216760"/>
      </c:line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TUTAR</a:t>
                </a:r>
              </a:p>
            </c:rich>
          </c:tx>
          <c:layout>
            <c:manualLayout>
              <c:xMode val="factor"/>
              <c:yMode val="factor"/>
              <c:x val="0.016"/>
              <c:y val="0.04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391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chart" Target="/xl/charts/chart2.xml" /><Relationship Id="rId8" Type="http://schemas.openxmlformats.org/officeDocument/2006/relationships/image" Target="../media/image7.png" /><Relationship Id="rId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95250</xdr:rowOff>
    </xdr:from>
    <xdr:to>
      <xdr:col>4</xdr:col>
      <xdr:colOff>466725</xdr:colOff>
      <xdr:row>51</xdr:row>
      <xdr:rowOff>152400</xdr:rowOff>
    </xdr:to>
    <xdr:graphicFrame>
      <xdr:nvGraphicFramePr>
        <xdr:cNvPr id="1" name="Chart 10"/>
        <xdr:cNvGraphicFramePr/>
      </xdr:nvGraphicFramePr>
      <xdr:xfrm>
        <a:off x="123825" y="5657850"/>
        <a:ext cx="2238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85725</xdr:colOff>
      <xdr:row>17</xdr:row>
      <xdr:rowOff>9525</xdr:rowOff>
    </xdr:from>
    <xdr:to>
      <xdr:col>2</xdr:col>
      <xdr:colOff>9525</xdr:colOff>
      <xdr:row>22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6195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17</xdr:row>
      <xdr:rowOff>9525</xdr:rowOff>
    </xdr:from>
    <xdr:to>
      <xdr:col>5</xdr:col>
      <xdr:colOff>1247775</xdr:colOff>
      <xdr:row>22</xdr:row>
      <xdr:rowOff>9525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361950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19</xdr:row>
      <xdr:rowOff>38100</xdr:rowOff>
    </xdr:from>
    <xdr:to>
      <xdr:col>11</xdr:col>
      <xdr:colOff>933450</xdr:colOff>
      <xdr:row>21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371475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19</xdr:row>
      <xdr:rowOff>38100</xdr:rowOff>
    </xdr:from>
    <xdr:to>
      <xdr:col>7</xdr:col>
      <xdr:colOff>438150</xdr:colOff>
      <xdr:row>21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71475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72</xdr:row>
      <xdr:rowOff>38100</xdr:rowOff>
    </xdr:from>
    <xdr:to>
      <xdr:col>11</xdr:col>
      <xdr:colOff>1038225</xdr:colOff>
      <xdr:row>86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2077700"/>
          <a:ext cx="86201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</xdr:row>
      <xdr:rowOff>114300</xdr:rowOff>
    </xdr:from>
    <xdr:to>
      <xdr:col>11</xdr:col>
      <xdr:colOff>933450</xdr:colOff>
      <xdr:row>1</xdr:row>
      <xdr:rowOff>666750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67625" y="26670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55</xdr:row>
      <xdr:rowOff>142875</xdr:rowOff>
    </xdr:from>
    <xdr:to>
      <xdr:col>11</xdr:col>
      <xdr:colOff>466725</xdr:colOff>
      <xdr:row>60</xdr:row>
      <xdr:rowOff>19050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9591675"/>
          <a:ext cx="8001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31</xdr:row>
      <xdr:rowOff>95250</xdr:rowOff>
    </xdr:from>
    <xdr:to>
      <xdr:col>13</xdr:col>
      <xdr:colOff>381000</xdr:colOff>
      <xdr:row>51</xdr:row>
      <xdr:rowOff>152400</xdr:rowOff>
    </xdr:to>
    <xdr:graphicFrame>
      <xdr:nvGraphicFramePr>
        <xdr:cNvPr id="9" name="18 Grafik"/>
        <xdr:cNvGraphicFramePr/>
      </xdr:nvGraphicFramePr>
      <xdr:xfrm>
        <a:off x="2466975" y="5657850"/>
        <a:ext cx="7648575" cy="3324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85725</xdr:colOff>
      <xdr:row>0</xdr:row>
      <xdr:rowOff>28575</xdr:rowOff>
    </xdr:from>
    <xdr:to>
      <xdr:col>3</xdr:col>
      <xdr:colOff>114300</xdr:colOff>
      <xdr:row>1</xdr:row>
      <xdr:rowOff>800100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8575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38100</xdr:rowOff>
    </xdr:from>
    <xdr:to>
      <xdr:col>5</xdr:col>
      <xdr:colOff>590550</xdr:colOff>
      <xdr:row>56</xdr:row>
      <xdr:rowOff>85725</xdr:rowOff>
    </xdr:to>
    <xdr:pic>
      <xdr:nvPicPr>
        <xdr:cNvPr id="11" name="Resim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029700"/>
          <a:ext cx="3076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90" zoomScaleNormal="90" zoomScaleSheetLayoutView="90" zoomScalePageLayoutView="0" workbookViewId="0" topLeftCell="A1">
      <selection activeCell="Q28" sqref="Q28"/>
    </sheetView>
  </sheetViews>
  <sheetFormatPr defaultColWidth="8.8515625" defaultRowHeight="15"/>
  <cols>
    <col min="1" max="1" width="1.8515625" style="2" customWidth="1"/>
    <col min="2" max="4" width="8.8515625" style="2" customWidth="1"/>
    <col min="5" max="5" width="10.7109375" style="2" customWidth="1"/>
    <col min="6" max="6" width="21.140625" style="2" customWidth="1"/>
    <col min="7" max="7" width="2.8515625" style="2" customWidth="1"/>
    <col min="8" max="8" width="10.8515625" style="2" customWidth="1"/>
    <col min="9" max="9" width="26.140625" style="2" customWidth="1"/>
    <col min="10" max="10" width="8.8515625" style="2" customWidth="1"/>
    <col min="11" max="11" width="8.421875" style="2" customWidth="1"/>
    <col min="12" max="12" width="22.8515625" style="2" customWidth="1"/>
    <col min="13" max="13" width="5.7109375" style="2" customWidth="1"/>
    <col min="14" max="16" width="8.8515625" style="2" customWidth="1"/>
    <col min="17" max="17" width="10.7109375" style="2" customWidth="1"/>
    <col min="18" max="16384" width="8.8515625" style="2" customWidth="1"/>
  </cols>
  <sheetData>
    <row r="1" spans="2:13" ht="12">
      <c r="B1" s="105" t="s">
        <v>14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3"/>
    </row>
    <row r="2" spans="2:13" ht="67.5" customHeight="1" thickBo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"/>
    </row>
    <row r="3" spans="2:14" ht="24" customHeight="1" thickBot="1">
      <c r="B3" s="111" t="s">
        <v>31</v>
      </c>
      <c r="C3" s="112"/>
      <c r="D3" s="112"/>
      <c r="E3" s="112"/>
      <c r="F3" s="113"/>
      <c r="G3" s="49"/>
      <c r="H3" s="114" t="s">
        <v>30</v>
      </c>
      <c r="I3" s="115"/>
      <c r="J3" s="115"/>
      <c r="K3" s="115"/>
      <c r="L3" s="116"/>
      <c r="M3" s="3"/>
      <c r="N3" s="2" t="s">
        <v>32</v>
      </c>
    </row>
    <row r="4" spans="2:13" ht="12.75">
      <c r="B4" s="17" t="s">
        <v>4</v>
      </c>
      <c r="C4" s="18"/>
      <c r="D4" s="18"/>
      <c r="E4" s="19"/>
      <c r="F4" s="20">
        <v>0</v>
      </c>
      <c r="G4" s="21"/>
      <c r="H4" s="17" t="s">
        <v>4</v>
      </c>
      <c r="I4" s="19"/>
      <c r="J4" s="19"/>
      <c r="K4" s="19"/>
      <c r="L4" s="22">
        <v>0</v>
      </c>
      <c r="M4" s="3"/>
    </row>
    <row r="5" spans="2:13" ht="12.75">
      <c r="B5" s="23" t="s">
        <v>3</v>
      </c>
      <c r="C5" s="24"/>
      <c r="D5" s="24"/>
      <c r="E5" s="25"/>
      <c r="F5" s="26">
        <v>0</v>
      </c>
      <c r="G5" s="21"/>
      <c r="H5" s="23" t="s">
        <v>3</v>
      </c>
      <c r="I5" s="25"/>
      <c r="J5" s="25"/>
      <c r="K5" s="25"/>
      <c r="L5" s="26">
        <v>0</v>
      </c>
      <c r="M5" s="3"/>
    </row>
    <row r="6" spans="2:13" ht="12.75">
      <c r="B6" s="23" t="s">
        <v>5</v>
      </c>
      <c r="C6" s="24"/>
      <c r="D6" s="24"/>
      <c r="E6" s="25"/>
      <c r="F6" s="27">
        <v>0</v>
      </c>
      <c r="G6" s="21"/>
      <c r="H6" s="23" t="s">
        <v>5</v>
      </c>
      <c r="I6" s="25"/>
      <c r="J6" s="25"/>
      <c r="K6" s="25"/>
      <c r="L6" s="28">
        <v>0</v>
      </c>
      <c r="M6" s="3"/>
    </row>
    <row r="7" spans="2:13" ht="12.75">
      <c r="B7" s="23" t="s">
        <v>2</v>
      </c>
      <c r="C7" s="24"/>
      <c r="D7" s="24"/>
      <c r="E7" s="25"/>
      <c r="F7" s="29">
        <v>0</v>
      </c>
      <c r="G7" s="21"/>
      <c r="H7" s="23" t="s">
        <v>2</v>
      </c>
      <c r="I7" s="25"/>
      <c r="J7" s="25"/>
      <c r="K7" s="25"/>
      <c r="L7" s="29">
        <v>0</v>
      </c>
      <c r="M7" s="3"/>
    </row>
    <row r="8" spans="2:13" ht="12.75">
      <c r="B8" s="23" t="s">
        <v>1</v>
      </c>
      <c r="C8" s="24"/>
      <c r="D8" s="24"/>
      <c r="E8" s="25"/>
      <c r="F8" s="30">
        <v>0</v>
      </c>
      <c r="G8" s="21"/>
      <c r="H8" s="23" t="s">
        <v>1</v>
      </c>
      <c r="I8" s="25"/>
      <c r="J8" s="25"/>
      <c r="K8" s="25"/>
      <c r="L8" s="31">
        <v>0</v>
      </c>
      <c r="M8" s="3"/>
    </row>
    <row r="9" spans="2:13" ht="12.75">
      <c r="B9" s="23" t="s">
        <v>22</v>
      </c>
      <c r="C9" s="24"/>
      <c r="D9" s="24"/>
      <c r="E9" s="25"/>
      <c r="F9" s="30">
        <v>0</v>
      </c>
      <c r="G9" s="21"/>
      <c r="H9" s="23" t="s">
        <v>21</v>
      </c>
      <c r="I9" s="25"/>
      <c r="J9" s="25"/>
      <c r="K9" s="25"/>
      <c r="L9" s="31">
        <v>0</v>
      </c>
      <c r="M9" s="3"/>
    </row>
    <row r="10" spans="2:13" ht="13.5" thickBot="1">
      <c r="B10" s="32" t="s">
        <v>16</v>
      </c>
      <c r="C10" s="33"/>
      <c r="D10" s="33"/>
      <c r="E10" s="34"/>
      <c r="F10" s="35">
        <v>0</v>
      </c>
      <c r="G10" s="36"/>
      <c r="H10" s="32" t="s">
        <v>15</v>
      </c>
      <c r="I10" s="37"/>
      <c r="J10" s="37"/>
      <c r="K10" s="37"/>
      <c r="L10" s="35">
        <v>0</v>
      </c>
      <c r="M10" s="3"/>
    </row>
    <row r="11" spans="2:13" ht="13.5" thickTop="1">
      <c r="B11" s="38" t="s">
        <v>6</v>
      </c>
      <c r="C11" s="39"/>
      <c r="D11" s="39"/>
      <c r="E11" s="40"/>
      <c r="F11" s="41">
        <f>F4*F5*F6*F7/1000</f>
        <v>0</v>
      </c>
      <c r="G11" s="36"/>
      <c r="H11" s="42" t="s">
        <v>0</v>
      </c>
      <c r="I11" s="43"/>
      <c r="J11" s="43"/>
      <c r="K11" s="44"/>
      <c r="L11" s="41">
        <f>L4*L5*L6*L7/1000</f>
        <v>0</v>
      </c>
      <c r="M11" s="3"/>
    </row>
    <row r="12" spans="2:13" ht="12.75">
      <c r="B12" s="38" t="s">
        <v>23</v>
      </c>
      <c r="C12" s="39"/>
      <c r="D12" s="39"/>
      <c r="E12" s="40"/>
      <c r="F12" s="45" t="e">
        <f>(F9*5*F5)/(I28/12)</f>
        <v>#DIV/0!</v>
      </c>
      <c r="G12" s="36"/>
      <c r="H12" s="38" t="s">
        <v>23</v>
      </c>
      <c r="I12" s="43"/>
      <c r="J12" s="43"/>
      <c r="K12" s="44"/>
      <c r="L12" s="45">
        <v>0</v>
      </c>
      <c r="M12" s="3"/>
    </row>
    <row r="13" spans="2:13" ht="12.75">
      <c r="B13" s="38" t="s">
        <v>0</v>
      </c>
      <c r="C13" s="39"/>
      <c r="D13" s="39"/>
      <c r="E13" s="40"/>
      <c r="F13" s="45">
        <f>F5*F6*F7*F8*F4/1000</f>
        <v>0</v>
      </c>
      <c r="G13" s="36"/>
      <c r="H13" s="42" t="s">
        <v>0</v>
      </c>
      <c r="I13" s="43"/>
      <c r="J13" s="43"/>
      <c r="K13" s="44"/>
      <c r="L13" s="45">
        <f>L4*L5*L6*L7*L8/1000</f>
        <v>0</v>
      </c>
      <c r="M13" s="3"/>
    </row>
    <row r="14" spans="2:13" ht="12.75">
      <c r="B14" s="38" t="s">
        <v>24</v>
      </c>
      <c r="C14" s="39"/>
      <c r="D14" s="39"/>
      <c r="E14" s="40"/>
      <c r="F14" s="45" t="e">
        <f>F12*5</f>
        <v>#DIV/0!</v>
      </c>
      <c r="G14" s="36"/>
      <c r="H14" s="38" t="s">
        <v>24</v>
      </c>
      <c r="I14" s="43"/>
      <c r="J14" s="43"/>
      <c r="K14" s="44"/>
      <c r="L14" s="45">
        <v>0</v>
      </c>
      <c r="M14" s="3"/>
    </row>
    <row r="15" spans="2:13" ht="12.75">
      <c r="B15" s="38" t="s">
        <v>12</v>
      </c>
      <c r="C15" s="39"/>
      <c r="D15" s="39"/>
      <c r="E15" s="40"/>
      <c r="F15" s="45">
        <f>F13*5*1.3</f>
        <v>0</v>
      </c>
      <c r="G15" s="36"/>
      <c r="H15" s="38" t="s">
        <v>12</v>
      </c>
      <c r="I15" s="43"/>
      <c r="J15" s="43"/>
      <c r="K15" s="44"/>
      <c r="L15" s="45">
        <f>L13*5*1.3</f>
        <v>0</v>
      </c>
      <c r="M15" s="3"/>
    </row>
    <row r="16" spans="2:13" ht="12.75">
      <c r="B16" s="38" t="s">
        <v>25</v>
      </c>
      <c r="C16" s="39"/>
      <c r="D16" s="39"/>
      <c r="E16" s="40"/>
      <c r="F16" s="45" t="e">
        <f>F12*10</f>
        <v>#DIV/0!</v>
      </c>
      <c r="G16" s="36"/>
      <c r="H16" s="38" t="s">
        <v>25</v>
      </c>
      <c r="I16" s="43"/>
      <c r="J16" s="43"/>
      <c r="K16" s="44"/>
      <c r="L16" s="45">
        <v>0</v>
      </c>
      <c r="M16" s="3"/>
    </row>
    <row r="17" spans="2:13" ht="13.5" thickBot="1">
      <c r="B17" s="46" t="s">
        <v>13</v>
      </c>
      <c r="C17" s="47"/>
      <c r="D17" s="47"/>
      <c r="E17" s="47"/>
      <c r="F17" s="48">
        <f>F13*10*1.4</f>
        <v>0</v>
      </c>
      <c r="G17" s="36"/>
      <c r="H17" s="46" t="s">
        <v>13</v>
      </c>
      <c r="I17" s="47"/>
      <c r="J17" s="47"/>
      <c r="K17" s="47"/>
      <c r="L17" s="48">
        <f>L13*10*1.4</f>
        <v>0</v>
      </c>
      <c r="M17" s="3"/>
    </row>
    <row r="18" spans="2:17" s="7" customFormat="1" ht="5.2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"/>
      <c r="O18" s="2"/>
      <c r="P18" s="2"/>
      <c r="Q18" s="2"/>
    </row>
    <row r="19" spans="2:17" s="7" customFormat="1" ht="12" hidden="1">
      <c r="B19" s="110"/>
      <c r="C19" s="110"/>
      <c r="D19" s="110"/>
      <c r="E19" s="110"/>
      <c r="F19" s="110"/>
      <c r="G19" s="4"/>
      <c r="H19" s="107"/>
      <c r="I19" s="107"/>
      <c r="J19" s="107"/>
      <c r="K19" s="107"/>
      <c r="L19" s="107"/>
      <c r="M19" s="8"/>
      <c r="N19" s="2"/>
      <c r="O19" s="2"/>
      <c r="P19" s="2"/>
      <c r="Q19" s="2"/>
    </row>
    <row r="20" spans="2:17" s="7" customFormat="1" ht="10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"/>
      <c r="O20" s="2"/>
      <c r="P20" s="2"/>
      <c r="Q20" s="2"/>
    </row>
    <row r="21" spans="2:13" ht="13.5" thickBot="1">
      <c r="B21" s="1"/>
      <c r="C21" s="72" t="s">
        <v>18</v>
      </c>
      <c r="D21" s="73"/>
      <c r="E21" s="74"/>
      <c r="F21" s="71"/>
      <c r="G21" s="75"/>
      <c r="H21" s="74"/>
      <c r="I21" s="76" t="s">
        <v>17</v>
      </c>
      <c r="J21" s="77"/>
      <c r="K21" s="9"/>
      <c r="L21" s="9"/>
      <c r="M21" s="3"/>
    </row>
    <row r="22" spans="2:13" ht="12.75" thickTop="1">
      <c r="B22" s="5"/>
      <c r="C22" s="5"/>
      <c r="D22" s="6"/>
      <c r="E22" s="8"/>
      <c r="F22" s="8"/>
      <c r="G22" s="8"/>
      <c r="H22" s="8"/>
      <c r="I22" s="8"/>
      <c r="J22" s="8"/>
      <c r="K22" s="8"/>
      <c r="L22" s="8"/>
      <c r="M22" s="3"/>
    </row>
    <row r="23" spans="1:13" ht="12.75">
      <c r="A23" s="50"/>
      <c r="B23" s="51" t="s">
        <v>26</v>
      </c>
      <c r="C23" s="39"/>
      <c r="D23" s="39"/>
      <c r="E23" s="52"/>
      <c r="F23" s="53">
        <f>(F11-L11)*0.56</f>
        <v>0</v>
      </c>
      <c r="G23" s="52"/>
      <c r="H23" s="54"/>
      <c r="I23" s="39" t="s">
        <v>7</v>
      </c>
      <c r="J23" s="39"/>
      <c r="K23" s="51"/>
      <c r="L23" s="55" t="e">
        <f>F13-L13+F12</f>
        <v>#DIV/0!</v>
      </c>
      <c r="M23" s="3"/>
    </row>
    <row r="24" spans="1:13" ht="12.75">
      <c r="A24" s="50"/>
      <c r="B24" s="39" t="s">
        <v>27</v>
      </c>
      <c r="C24" s="39"/>
      <c r="D24" s="39"/>
      <c r="E24" s="52"/>
      <c r="F24" s="53">
        <f>F23*5</f>
        <v>0</v>
      </c>
      <c r="G24" s="52"/>
      <c r="H24" s="51"/>
      <c r="I24" s="39" t="s">
        <v>8</v>
      </c>
      <c r="J24" s="56"/>
      <c r="K24" s="51"/>
      <c r="L24" s="55" t="e">
        <f>F15-L15+F14</f>
        <v>#DIV/0!</v>
      </c>
      <c r="M24" s="3"/>
    </row>
    <row r="25" spans="1:13" ht="12.75" customHeight="1">
      <c r="A25" s="50"/>
      <c r="B25" s="39" t="s">
        <v>28</v>
      </c>
      <c r="C25" s="40"/>
      <c r="D25" s="40"/>
      <c r="E25" s="52"/>
      <c r="F25" s="53">
        <f>F23*10</f>
        <v>0</v>
      </c>
      <c r="G25" s="52"/>
      <c r="H25" s="51"/>
      <c r="I25" s="39" t="s">
        <v>9</v>
      </c>
      <c r="J25" s="56"/>
      <c r="K25" s="51"/>
      <c r="L25" s="55" t="e">
        <f>F17-L17+F16</f>
        <v>#DIV/0!</v>
      </c>
      <c r="M25" s="3"/>
    </row>
    <row r="26" spans="2:13" ht="9" customHeight="1" thickBot="1">
      <c r="B26" s="12"/>
      <c r="C26" s="13"/>
      <c r="D26" s="13"/>
      <c r="E26" s="8"/>
      <c r="F26" s="10"/>
      <c r="G26" s="8"/>
      <c r="H26" s="14"/>
      <c r="I26" s="12"/>
      <c r="J26" s="16"/>
      <c r="K26" s="14"/>
      <c r="L26" s="15"/>
      <c r="M26" s="3"/>
    </row>
    <row r="27" spans="2:13" ht="13.5" thickBot="1">
      <c r="B27" s="40"/>
      <c r="C27" s="40"/>
      <c r="D27" s="40"/>
      <c r="E27" s="57"/>
      <c r="F27" s="58" t="s">
        <v>11</v>
      </c>
      <c r="G27" s="59"/>
      <c r="H27" s="60"/>
      <c r="I27" s="61" t="e">
        <f>100%-(L11/F11)</f>
        <v>#DIV/0!</v>
      </c>
      <c r="J27" s="98"/>
      <c r="K27" s="99"/>
      <c r="L27" s="78"/>
      <c r="M27" s="11"/>
    </row>
    <row r="28" spans="2:13" ht="14.25" thickBot="1" thickTop="1">
      <c r="B28" s="40"/>
      <c r="C28" s="40"/>
      <c r="D28" s="40"/>
      <c r="E28" s="57"/>
      <c r="F28" s="62" t="s">
        <v>19</v>
      </c>
      <c r="G28" s="63"/>
      <c r="H28" s="64"/>
      <c r="I28" s="65" t="e">
        <f>((60000/L4)/365)*12</f>
        <v>#DIV/0!</v>
      </c>
      <c r="J28" s="100" t="e">
        <f>I28/12</f>
        <v>#DIV/0!</v>
      </c>
      <c r="K28" s="101" t="s">
        <v>29</v>
      </c>
      <c r="L28" s="79"/>
      <c r="M28" s="11"/>
    </row>
    <row r="29" spans="2:13" ht="14.25" thickBot="1" thickTop="1">
      <c r="B29" s="40"/>
      <c r="C29" s="40"/>
      <c r="D29" s="40"/>
      <c r="E29" s="57"/>
      <c r="F29" s="62" t="s">
        <v>20</v>
      </c>
      <c r="G29" s="63"/>
      <c r="H29" s="64"/>
      <c r="I29" s="66">
        <f>L10*L5</f>
        <v>0</v>
      </c>
      <c r="J29" s="98"/>
      <c r="K29" s="99"/>
      <c r="L29" s="79"/>
      <c r="M29" s="11"/>
    </row>
    <row r="30" spans="2:13" ht="14.25" thickBot="1" thickTop="1">
      <c r="B30" s="40"/>
      <c r="C30" s="40"/>
      <c r="D30" s="40"/>
      <c r="E30" s="57"/>
      <c r="F30" s="67" t="s">
        <v>10</v>
      </c>
      <c r="G30" s="68"/>
      <c r="H30" s="69"/>
      <c r="I30" s="70" t="e">
        <f>(((L10*L5)-(F10*F5))-(F12*5))/(L23/12)</f>
        <v>#DIV/0!</v>
      </c>
      <c r="J30" s="100" t="e">
        <f>I30/12</f>
        <v>#DIV/0!</v>
      </c>
      <c r="K30" s="101" t="s">
        <v>29</v>
      </c>
      <c r="L30" s="79"/>
      <c r="M30" s="11"/>
    </row>
    <row r="31" spans="2:13" ht="8.25" customHeight="1">
      <c r="B31" s="108"/>
      <c r="C31" s="108"/>
      <c r="D31" s="108"/>
      <c r="E31" s="108"/>
      <c r="F31" s="108"/>
      <c r="G31" s="80"/>
      <c r="H31" s="109"/>
      <c r="I31" s="109"/>
      <c r="J31" s="109"/>
      <c r="K31" s="109"/>
      <c r="L31" s="109"/>
      <c r="M31" s="3"/>
    </row>
    <row r="32" spans="2:13" ht="12.75">
      <c r="B32" s="40"/>
      <c r="C32" s="40"/>
      <c r="D32" s="40"/>
      <c r="E32" s="40"/>
      <c r="F32" s="40"/>
      <c r="G32" s="80"/>
      <c r="H32" s="43"/>
      <c r="I32" s="43"/>
      <c r="J32" s="43"/>
      <c r="K32" s="43"/>
      <c r="L32" s="43"/>
      <c r="M32" s="3"/>
    </row>
    <row r="33" spans="2:13" ht="12.75">
      <c r="B33" s="108"/>
      <c r="C33" s="108"/>
      <c r="D33" s="108"/>
      <c r="E33" s="108"/>
      <c r="F33" s="108"/>
      <c r="G33" s="81"/>
      <c r="H33" s="109"/>
      <c r="I33" s="109"/>
      <c r="J33" s="109"/>
      <c r="K33" s="109"/>
      <c r="L33" s="109"/>
      <c r="M33" s="3"/>
    </row>
    <row r="34" spans="2:13" ht="12.7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3"/>
    </row>
    <row r="35" spans="2:13" ht="12.7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"/>
    </row>
    <row r="36" spans="2:13" ht="12.7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"/>
    </row>
    <row r="37" spans="2:13" ht="12.7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3"/>
    </row>
    <row r="38" spans="2:13" ht="12.7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3"/>
    </row>
    <row r="39" spans="2:13" ht="12.7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3"/>
    </row>
    <row r="40" spans="2:13" ht="12.7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3"/>
    </row>
    <row r="41" spans="2:13" ht="12.7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3"/>
    </row>
    <row r="42" spans="2:13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3"/>
    </row>
    <row r="43" spans="2:13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3"/>
    </row>
    <row r="44" spans="2:13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6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22.5" customHeight="1">
      <c r="B46" s="3"/>
      <c r="C46" s="83"/>
      <c r="D46" s="83"/>
      <c r="E46" s="83"/>
      <c r="F46" s="104"/>
      <c r="G46" s="104"/>
      <c r="H46" s="104"/>
      <c r="I46" s="104"/>
      <c r="J46" s="104"/>
      <c r="K46" s="104"/>
      <c r="L46" s="104"/>
      <c r="M46" s="3"/>
    </row>
    <row r="47" spans="2:13" ht="12.75">
      <c r="B47" s="95"/>
      <c r="C47" s="83"/>
      <c r="D47" s="83"/>
      <c r="E47" s="83"/>
      <c r="F47" s="84"/>
      <c r="G47" s="85"/>
      <c r="H47" s="85"/>
      <c r="I47" s="85"/>
      <c r="J47" s="85"/>
      <c r="K47" s="85"/>
      <c r="L47" s="83"/>
      <c r="M47" s="3"/>
    </row>
    <row r="48" spans="2:13" ht="12.75">
      <c r="B48" s="96"/>
      <c r="C48" s="83"/>
      <c r="D48" s="83"/>
      <c r="E48" s="86"/>
      <c r="F48" s="87"/>
      <c r="G48" s="87"/>
      <c r="H48" s="87"/>
      <c r="I48" s="87"/>
      <c r="J48" s="87"/>
      <c r="K48" s="87"/>
      <c r="L48" s="88"/>
      <c r="M48" s="3"/>
    </row>
    <row r="49" spans="2:13" ht="12.75">
      <c r="B49" s="3"/>
      <c r="C49" s="83"/>
      <c r="D49" s="83"/>
      <c r="E49" s="86"/>
      <c r="F49" s="87"/>
      <c r="G49" s="87"/>
      <c r="H49" s="87"/>
      <c r="I49" s="87"/>
      <c r="J49" s="87"/>
      <c r="K49" s="87"/>
      <c r="L49" s="88"/>
      <c r="M49" s="3"/>
    </row>
    <row r="50" spans="2:13" ht="12.75">
      <c r="B50" s="3"/>
      <c r="C50" s="83"/>
      <c r="D50" s="83"/>
      <c r="E50" s="86"/>
      <c r="F50" s="87"/>
      <c r="G50" s="87"/>
      <c r="H50" s="87"/>
      <c r="I50" s="87"/>
      <c r="J50" s="87"/>
      <c r="K50" s="87"/>
      <c r="L50" s="88"/>
      <c r="M50" s="3"/>
    </row>
    <row r="51" spans="2:13" ht="12.75">
      <c r="B51" s="3"/>
      <c r="C51" s="83"/>
      <c r="D51" s="83"/>
      <c r="E51" s="86"/>
      <c r="F51" s="83"/>
      <c r="G51" s="83"/>
      <c r="H51" s="83"/>
      <c r="I51" s="89"/>
      <c r="J51" s="90"/>
      <c r="K51" s="83"/>
      <c r="L51" s="83"/>
      <c r="M51" s="3"/>
    </row>
    <row r="52" spans="2:13" ht="12.75">
      <c r="B52" s="3"/>
      <c r="C52" s="91"/>
      <c r="D52" s="91"/>
      <c r="E52" s="92"/>
      <c r="F52" s="91"/>
      <c r="G52" s="91"/>
      <c r="H52" s="91"/>
      <c r="I52" s="93"/>
      <c r="J52" s="94"/>
      <c r="K52" s="91"/>
      <c r="L52" s="91"/>
      <c r="M52" s="3"/>
    </row>
    <row r="53" spans="2:13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2">
      <c r="B64" s="10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2">
      <c r="B65" s="3"/>
      <c r="C65" s="3"/>
      <c r="D65" s="3"/>
      <c r="E65" s="3"/>
      <c r="F65" s="3"/>
      <c r="G65" s="3"/>
      <c r="H65" s="97"/>
      <c r="I65" s="3"/>
      <c r="J65" s="3"/>
      <c r="K65" s="3"/>
      <c r="L65" s="3"/>
      <c r="M65" s="3"/>
    </row>
    <row r="66" spans="2:13" ht="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</sheetData>
  <sheetProtection/>
  <mergeCells count="10">
    <mergeCell ref="F46:L46"/>
    <mergeCell ref="B1:L2"/>
    <mergeCell ref="H19:L19"/>
    <mergeCell ref="B33:F33"/>
    <mergeCell ref="H31:L31"/>
    <mergeCell ref="H33:L33"/>
    <mergeCell ref="B19:F19"/>
    <mergeCell ref="B31:F31"/>
    <mergeCell ref="B3:F3"/>
    <mergeCell ref="H3:L3"/>
  </mergeCells>
  <printOptions/>
  <pageMargins left="0.7500000000000001" right="0.7500000000000001" top="0.98" bottom="0.98" header="0.51" footer="0.51"/>
  <pageSetup fitToHeight="1" fitToWidth="1" horizontalDpi="300" verticalDpi="300" orientation="portrait" scale="58" r:id="rId2"/>
  <headerFooter alignWithMargins="0">
    <oddHeader>&amp;R&amp;"Gill Sans,Bold"RVZ 20.07.2015</oddHead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TasarımGrimor</cp:lastModifiedBy>
  <cp:lastPrinted>2018-10-03T08:24:55Z</cp:lastPrinted>
  <dcterms:created xsi:type="dcterms:W3CDTF">2009-06-08T14:46:28Z</dcterms:created>
  <dcterms:modified xsi:type="dcterms:W3CDTF">2018-10-10T13:30:16Z</dcterms:modified>
  <cp:category/>
  <cp:version/>
  <cp:contentType/>
  <cp:contentStatus/>
</cp:coreProperties>
</file>